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55DE5EFA-8DD2-41BC-8319-AEC1814438EF}" xr6:coauthVersionLast="47" xr6:coauthVersionMax="47" xr10:uidLastSave="{00000000-0000-0000-0000-000000000000}"/>
  <bookViews>
    <workbookView xWindow="-120" yWindow="-120" windowWidth="29040" windowHeight="15720" tabRatio="772" activeTab="4" xr2:uid="{00000000-000D-0000-FFFF-FFFF00000000}"/>
  </bookViews>
  <sheets>
    <sheet name="(一)學校及各學院每生收費標準" sheetId="1" r:id="rId1"/>
    <sheet name="(二)學校及各學院每生平均教學成本" sheetId="2" r:id="rId2"/>
    <sheet name="(三)學雜費標準占平均每生教學成本比率" sheetId="3" r:id="rId3"/>
    <sheet name="(四)學生在學期間教育支出估算" sheetId="4" r:id="rId4"/>
    <sheet name="(六)在校生申請就貸、獎助學金、學雜費減免之金額、人數與比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4" i="5" l="1"/>
  <c r="C24" i="5"/>
  <c r="D24" i="5"/>
  <c r="E24" i="5"/>
  <c r="F24" i="5"/>
  <c r="B18" i="5"/>
  <c r="C18" i="5"/>
  <c r="D18" i="5"/>
  <c r="E18" i="5"/>
  <c r="F18" i="5"/>
  <c r="B14" i="5"/>
  <c r="C14" i="5"/>
  <c r="D14" i="5"/>
  <c r="E14" i="5"/>
  <c r="F14" i="5"/>
  <c r="F42" i="5"/>
  <c r="C42" i="5"/>
  <c r="D42" i="5"/>
  <c r="E42" i="5"/>
  <c r="B42" i="5"/>
  <c r="C34" i="5"/>
  <c r="D34" i="5"/>
  <c r="E34" i="5"/>
  <c r="B34" i="5"/>
  <c r="C33" i="5"/>
  <c r="D33" i="5"/>
  <c r="E33" i="5"/>
  <c r="B33" i="5"/>
  <c r="C6" i="5"/>
  <c r="D6" i="5"/>
  <c r="E6" i="5"/>
  <c r="B6" i="5"/>
</calcChain>
</file>

<file path=xl/sharedStrings.xml><?xml version="1.0" encoding="utf-8"?>
<sst xmlns="http://schemas.openxmlformats.org/spreadsheetml/2006/main" count="132" uniqueCount="87">
  <si>
    <t>權責單位：會計室</t>
    <phoneticPr fontId="1" type="noConversion"/>
  </si>
  <si>
    <t>學校及各學院每生每學期收費標準</t>
    <phoneticPr fontId="1" type="noConversion"/>
  </si>
  <si>
    <t>項目\112學年度</t>
  </si>
  <si>
    <t>學費(元)</t>
  </si>
  <si>
    <t>雜費(元)</t>
  </si>
  <si>
    <t>合計</t>
  </si>
  <si>
    <t>大學日間部</t>
  </si>
  <si>
    <t>醫學暨健康學院</t>
  </si>
  <si>
    <t>資訊電機學院</t>
  </si>
  <si>
    <t>管理學院</t>
  </si>
  <si>
    <t>人文社會學院</t>
  </si>
  <si>
    <t>創意設計學院</t>
  </si>
  <si>
    <t>護理學院</t>
    <phoneticPr fontId="8" type="noConversion"/>
  </si>
  <si>
    <t>研究所</t>
  </si>
  <si>
    <t>[註]各學院收費標準，係採平均數表達。</t>
    <phoneticPr fontId="1" type="noConversion"/>
  </si>
  <si>
    <t>112學年度學校及各學院每生平均教學成本</t>
    <phoneticPr fontId="1" type="noConversion"/>
  </si>
  <si>
    <t>項目</t>
  </si>
  <si>
    <r>
      <t>教學成本(元)</t>
    </r>
    <r>
      <rPr>
        <b/>
        <vertAlign val="superscript"/>
        <sz val="12"/>
        <color theme="1"/>
        <rFont val="標楷體"/>
        <family val="4"/>
        <charset val="136"/>
      </rPr>
      <t xml:space="preserve">
</t>
    </r>
    <r>
      <rPr>
        <b/>
        <sz val="12"/>
        <color theme="1"/>
        <rFont val="標楷體"/>
        <family val="4"/>
        <charset val="136"/>
      </rPr>
      <t>(A)</t>
    </r>
    <phoneticPr fontId="1" type="noConversion"/>
  </si>
  <si>
    <t>學生人數(人)
(B)</t>
    <phoneticPr fontId="1" type="noConversion"/>
  </si>
  <si>
    <t>平均每生教學成本(元)
(A)/(B)</t>
    <phoneticPr fontId="1" type="noConversion"/>
  </si>
  <si>
    <t>護理學院</t>
  </si>
  <si>
    <t>全校</t>
  </si>
  <si>
    <t>備註1：教學成本=教學研究及訓輔支出+獎助學金支出+行政管理支出+圖書(當學年度增加數)。</t>
    <phoneticPr fontId="1" type="noConversion"/>
  </si>
  <si>
    <t>教學成本係決算數，除可歸屬各學院直接成本外，其餘均以該院學生人數占全校學生人數比率分攤。</t>
    <phoneticPr fontId="1" type="noConversion"/>
  </si>
  <si>
    <t>備註2：學生人數係依113年3月15日報部人數，不含延修生。</t>
    <phoneticPr fontId="1" type="noConversion"/>
  </si>
  <si>
    <t>112學年度學校及各學院每年學雜費標準占平均每生教學成本比率</t>
    <phoneticPr fontId="1" type="noConversion"/>
  </si>
  <si>
    <r>
      <t>學雜費標準(元)</t>
    </r>
    <r>
      <rPr>
        <b/>
        <vertAlign val="superscript"/>
        <sz val="12"/>
        <color theme="1"/>
        <rFont val="標楷體"/>
        <family val="4"/>
        <charset val="136"/>
      </rPr>
      <t xml:space="preserve">
</t>
    </r>
    <r>
      <rPr>
        <b/>
        <sz val="12"/>
        <color theme="1"/>
        <rFont val="標楷體"/>
        <family val="4"/>
        <charset val="136"/>
      </rPr>
      <t>(A)</t>
    </r>
    <phoneticPr fontId="1" type="noConversion"/>
  </si>
  <si>
    <t>平均每生教學成本(元)
(B)</t>
    <phoneticPr fontId="1" type="noConversion"/>
  </si>
  <si>
    <t>比率(%)
(A)/(B)</t>
    <phoneticPr fontId="1" type="noConversion"/>
  </si>
  <si>
    <t>備註：全校學雜費標準係以112學年度各學院大學日間部之學雜費平均數。</t>
    <phoneticPr fontId="1" type="noConversion"/>
  </si>
  <si>
    <t>權責單位：學務處</t>
    <phoneticPr fontId="1" type="noConversion"/>
  </si>
  <si>
    <t>112學年度學生在學期間教育支出估算</t>
    <phoneticPr fontId="1" type="noConversion"/>
  </si>
  <si>
    <t>支出項目</t>
  </si>
  <si>
    <t>和家人同住</t>
    <phoneticPr fontId="1" type="noConversion"/>
  </si>
  <si>
    <t>學校宿舍(含電費)</t>
  </si>
  <si>
    <t>校外賃居</t>
  </si>
  <si>
    <t>學雜費 (元)</t>
    <phoneticPr fontId="1" type="noConversion"/>
  </si>
  <si>
    <t>平安保險費 (元)</t>
    <phoneticPr fontId="1" type="noConversion"/>
  </si>
  <si>
    <t>書籍費 (元)</t>
    <phoneticPr fontId="1" type="noConversion"/>
  </si>
  <si>
    <t>住宿費(元)</t>
    <phoneticPr fontId="1" type="noConversion"/>
  </si>
  <si>
    <t>四人房</t>
  </si>
  <si>
    <t>-</t>
  </si>
  <si>
    <t>兩人房</t>
    <phoneticPr fontId="1" type="noConversion"/>
  </si>
  <si>
    <t>套房</t>
    <phoneticPr fontId="1" type="noConversion"/>
  </si>
  <si>
    <t>48,000~84,000</t>
  </si>
  <si>
    <t>生活費 (元)</t>
    <phoneticPr fontId="1" type="noConversion"/>
  </si>
  <si>
    <t>總支出(元)</t>
  </si>
  <si>
    <t>套房</t>
  </si>
  <si>
    <t>241,156~277,156</t>
  </si>
  <si>
    <t>住家</t>
    <phoneticPr fontId="1" type="noConversion"/>
  </si>
  <si>
    <t>備註1：全校學雜費標準係以112學年度6學院大學日間部之學雜費平均數。</t>
    <phoneticPr fontId="1" type="noConversion"/>
  </si>
  <si>
    <t>備註2：平安保險費依112學年度公開招標作業結果（不含教育部補助）。</t>
    <phoneticPr fontId="1" type="noConversion"/>
  </si>
  <si>
    <t>備註3：書籍費以112學年度就學貸款書籍費可申貸最高金額為例。</t>
    <phoneticPr fontId="1" type="noConversion"/>
  </si>
  <si>
    <t>備註4：套房住宿費以在本校校外租賃資料之套房金額(不含電費)為例(以12個月計算)。</t>
    <phoneticPr fontId="1" type="noConversion"/>
  </si>
  <si>
    <t>備註5：以台中車站起算至本校公車計算(6元*2趟(來、回)*5天*36週=2,160元)。</t>
    <phoneticPr fontId="1" type="noConversion"/>
  </si>
  <si>
    <t>備註6：以每週返家，台中高鐵車站起算至本校公車計算(10元*2趟(來、回)*36週=720元)</t>
    <phoneticPr fontId="1" type="noConversion"/>
  </si>
  <si>
    <t>備註7：生活費以112學年度就學貸款可申貸最高金額為例。</t>
    <phoneticPr fontId="1" type="noConversion"/>
  </si>
  <si>
    <t>108-112學年度申請就貸之金額、人數與比率</t>
    <phoneticPr fontId="1" type="noConversion"/>
  </si>
  <si>
    <t>項目\學年度</t>
  </si>
  <si>
    <t>貸款金額(元)</t>
    <phoneticPr fontId="1" type="noConversion"/>
  </si>
  <si>
    <t>就貸人數(人)</t>
    <phoneticPr fontId="1" type="noConversion"/>
  </si>
  <si>
    <t>比率(%)</t>
    <phoneticPr fontId="1" type="noConversion"/>
  </si>
  <si>
    <t>備註1：貸款金額為每學年2學期合計數。</t>
    <phoneticPr fontId="1" type="noConversion"/>
  </si>
  <si>
    <t>備註2：就貸人數為每學年2學期合計數。</t>
    <phoneticPr fontId="1" type="noConversion"/>
  </si>
  <si>
    <t>備註3：為每學期平均就學貸款學生人數占全校學生人數之比率，全校學生人數為每年10月填報至教育部大學校院校務資料庫之數據。</t>
    <phoneticPr fontId="1" type="noConversion"/>
  </si>
  <si>
    <t>108-112學年度獎助學金經費與每生獎助金額</t>
    <phoneticPr fontId="1" type="noConversion"/>
  </si>
  <si>
    <t>獎學金金額(元)</t>
    <phoneticPr fontId="12" type="noConversion"/>
  </si>
  <si>
    <t>政府補助</t>
    <phoneticPr fontId="12" type="noConversion"/>
  </si>
  <si>
    <t>民間捐款</t>
    <phoneticPr fontId="12" type="noConversion"/>
  </si>
  <si>
    <t>學校自付</t>
    <phoneticPr fontId="12" type="noConversion"/>
  </si>
  <si>
    <t>助學金金額(元)</t>
    <phoneticPr fontId="12" type="noConversion"/>
  </si>
  <si>
    <t>獎助學金(合計)</t>
    <phoneticPr fontId="12" type="noConversion"/>
  </si>
  <si>
    <t>全校學生人數(人)</t>
  </si>
  <si>
    <t>平均每生獎助金額(元)</t>
  </si>
  <si>
    <t>備註1：獎助學金金額包括政府補助、民間捐款及學校自付三部分。</t>
    <phoneticPr fontId="1" type="noConversion"/>
  </si>
  <si>
    <t>備註2：全校學生人數為每年10月填報至教育部大學校院校務資料庫之數據。</t>
    <phoneticPr fontId="1" type="noConversion"/>
  </si>
  <si>
    <t>108-112學校自籌獎助學金得獎人數及金額</t>
    <phoneticPr fontId="1" type="noConversion"/>
  </si>
  <si>
    <t>金額(元)</t>
  </si>
  <si>
    <t>人數(人)</t>
  </si>
  <si>
    <t>平均每人獎助金額(元)</t>
  </si>
  <si>
    <t>備註：為得獎人數占全校學生人數之比率，全校學生人數為每年10月填報至教育部大學校院校務資料庫之數據。</t>
    <phoneticPr fontId="1" type="noConversion"/>
  </si>
  <si>
    <t>108-112學年度申請減免金額、人數及比率</t>
    <phoneticPr fontId="1" type="noConversion"/>
  </si>
  <si>
    <t>減免金額(元)</t>
    <phoneticPr fontId="1" type="noConversion"/>
  </si>
  <si>
    <t>減免人數(人)</t>
    <phoneticPr fontId="1" type="noConversion"/>
  </si>
  <si>
    <t>備註1：減免金額為每學年2學期合計數。</t>
    <phoneticPr fontId="1" type="noConversion"/>
  </si>
  <si>
    <t>備註2：減免人數為每學年2學期合計數。</t>
    <phoneticPr fontId="1" type="noConversion"/>
  </si>
  <si>
    <t>備註3：比率為每學期平均減免人數占全校學生人數之比率，全校學生人數為每年10月填報至教育部大學校院校務資料庫之數據。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</si>
</sst>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0.00_);[Red]\(0.00\)"/>
    <numFmt numFmtId="177" formatCode="_-* #,##0_-;\-* #,##0_-;_-* &quot;-&quot;??_-;_-@_-"/>
  </numFmts>
  <fonts count="1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b/>
      <vertAlign val="superscript"/>
      <sz val="12"/>
      <color theme="1"/>
      <name val="標楷體"/>
      <family val="4"/>
      <charset val="136"/>
    </font>
    <font>
      <sz val="12"/>
      <color rgb="FF0000FF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9"/>
      <name val="標楷體"/>
      <family val="2"/>
      <charset val="136"/>
    </font>
    <font>
      <b/>
      <sz val="12"/>
      <color rgb="FF000000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3" fontId="2" fillId="0" borderId="1" xfId="0" applyNumberFormat="1" applyFont="1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3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3" fontId="7" fillId="0" borderId="1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2" fontId="7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2" fillId="0" borderId="3" xfId="0" applyNumberFormat="1" applyFont="1" applyBorder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0" fontId="2" fillId="0" borderId="0" xfId="1" applyNumberFormat="1" applyFont="1">
      <alignment vertical="center"/>
    </xf>
    <xf numFmtId="176" fontId="7" fillId="0" borderId="1" xfId="1" applyNumberFormat="1" applyFont="1" applyBorder="1">
      <alignment vertical="center"/>
    </xf>
    <xf numFmtId="0" fontId="11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10" fontId="7" fillId="0" borderId="1" xfId="0" applyNumberFormat="1" applyFont="1" applyBorder="1" applyAlignment="1">
      <alignment horizontal="right" vertical="center"/>
    </xf>
    <xf numFmtId="0" fontId="9" fillId="0" borderId="3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7" fontId="0" fillId="2" borderId="1" xfId="2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2" borderId="1" xfId="2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77" fontId="0" fillId="2" borderId="1" xfId="2" applyNumberFormat="1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177" fontId="9" fillId="2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7" fontId="14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>
      <alignment vertical="center"/>
    </xf>
    <xf numFmtId="0" fontId="7" fillId="0" borderId="0" xfId="0" applyFont="1" applyFill="1">
      <alignment vertical="center"/>
    </xf>
    <xf numFmtId="0" fontId="9" fillId="0" borderId="1" xfId="0" applyFont="1" applyFill="1" applyBorder="1" applyAlignment="1">
      <alignment horizontal="center" vertical="center"/>
    </xf>
    <xf numFmtId="177" fontId="9" fillId="0" borderId="1" xfId="2" applyNumberFormat="1" applyFont="1" applyFill="1" applyBorder="1" applyAlignment="1">
      <alignment horizontal="center" vertical="center"/>
    </xf>
    <xf numFmtId="177" fontId="14" fillId="0" borderId="1" xfId="2" applyNumberFormat="1" applyFont="1" applyFill="1" applyBorder="1" applyAlignment="1">
      <alignment horizontal="center" vertical="center"/>
    </xf>
    <xf numFmtId="177" fontId="3" fillId="0" borderId="1" xfId="2" applyNumberFormat="1" applyFont="1" applyFill="1" applyBorder="1" applyAlignment="1">
      <alignment horizontal="center" vertical="center"/>
    </xf>
    <xf numFmtId="177" fontId="0" fillId="0" borderId="1" xfId="2" applyNumberFormat="1" applyFont="1" applyFill="1" applyBorder="1" applyAlignment="1">
      <alignment horizontal="center" vertical="center"/>
    </xf>
    <xf numFmtId="177" fontId="0" fillId="0" borderId="1" xfId="2" applyNumberFormat="1" applyFont="1" applyFill="1" applyBorder="1">
      <alignment vertical="center"/>
    </xf>
    <xf numFmtId="0" fontId="9" fillId="0" borderId="2" xfId="0" applyFont="1" applyFill="1" applyBorder="1" applyAlignment="1">
      <alignment horizontal="center" vertical="center"/>
    </xf>
    <xf numFmtId="3" fontId="7" fillId="0" borderId="1" xfId="0" applyNumberFormat="1" applyFont="1" applyFill="1" applyBorder="1">
      <alignment vertical="center"/>
    </xf>
    <xf numFmtId="10" fontId="7" fillId="0" borderId="0" xfId="1" applyNumberFormat="1" applyFont="1" applyFill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>
      <alignment vertical="center"/>
    </xf>
  </cellXfs>
  <cellStyles count="3">
    <cellStyle name="一般" xfId="0" builtinId="0"/>
    <cellStyle name="千分位" xfId="2" builtinId="3"/>
    <cellStyle name="百分比" xfId="1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16"/>
  <sheetViews>
    <sheetView topLeftCell="A2" workbookViewId="0">
      <selection activeCell="E10" sqref="E10"/>
    </sheetView>
  </sheetViews>
  <sheetFormatPr defaultRowHeight="16.5"/>
  <cols>
    <col min="1" max="1" width="20" style="1" customWidth="1"/>
    <col min="2" max="5" width="20" customWidth="1"/>
  </cols>
  <sheetData>
    <row r="1" spans="1:7" s="4" customFormat="1" ht="15.6" hidden="1" customHeight="1">
      <c r="A1" s="47" t="s">
        <v>0</v>
      </c>
      <c r="B1" s="47"/>
      <c r="C1" s="47"/>
      <c r="D1" s="47"/>
      <c r="E1" s="47"/>
      <c r="F1" s="8"/>
      <c r="G1" s="8"/>
    </row>
    <row r="2" spans="1:7" ht="16.149999999999999" customHeight="1">
      <c r="A2" s="45" t="s">
        <v>1</v>
      </c>
      <c r="B2" s="45"/>
      <c r="C2" s="45"/>
      <c r="D2" s="45"/>
      <c r="E2" s="45"/>
    </row>
    <row r="3" spans="1:7" s="1" customFormat="1">
      <c r="A3" s="9" t="s">
        <v>2</v>
      </c>
      <c r="B3" s="9"/>
      <c r="C3" s="9" t="s">
        <v>3</v>
      </c>
      <c r="D3" s="9" t="s">
        <v>4</v>
      </c>
      <c r="E3" s="9" t="s">
        <v>5</v>
      </c>
    </row>
    <row r="4" spans="1:7">
      <c r="A4" s="45" t="s">
        <v>6</v>
      </c>
      <c r="B4" s="2" t="s">
        <v>7</v>
      </c>
      <c r="C4" s="3">
        <v>41008</v>
      </c>
      <c r="D4" s="3">
        <v>15872</v>
      </c>
      <c r="E4" s="3">
        <v>56880</v>
      </c>
    </row>
    <row r="5" spans="1:7">
      <c r="A5" s="45"/>
      <c r="B5" s="2" t="s">
        <v>8</v>
      </c>
      <c r="C5" s="3">
        <v>40910</v>
      </c>
      <c r="D5" s="3">
        <v>14288</v>
      </c>
      <c r="E5" s="3">
        <v>55198</v>
      </c>
    </row>
    <row r="6" spans="1:7">
      <c r="A6" s="45"/>
      <c r="B6" s="2" t="s">
        <v>9</v>
      </c>
      <c r="C6" s="3">
        <v>39190</v>
      </c>
      <c r="D6" s="3">
        <v>8610</v>
      </c>
      <c r="E6" s="3">
        <v>47800</v>
      </c>
    </row>
    <row r="7" spans="1:7">
      <c r="A7" s="45"/>
      <c r="B7" s="2" t="s">
        <v>10</v>
      </c>
      <c r="C7" s="3">
        <v>39413</v>
      </c>
      <c r="D7" s="3">
        <v>8117</v>
      </c>
      <c r="E7" s="3">
        <v>47530</v>
      </c>
    </row>
    <row r="8" spans="1:7">
      <c r="A8" s="45"/>
      <c r="B8" s="2" t="s">
        <v>11</v>
      </c>
      <c r="C8" s="3">
        <v>40910</v>
      </c>
      <c r="D8" s="3">
        <v>13960</v>
      </c>
      <c r="E8" s="3">
        <v>54870</v>
      </c>
    </row>
    <row r="9" spans="1:7">
      <c r="A9" s="45"/>
      <c r="B9" s="2" t="s">
        <v>12</v>
      </c>
      <c r="C9" s="3">
        <v>40910</v>
      </c>
      <c r="D9" s="3">
        <v>15880</v>
      </c>
      <c r="E9" s="3">
        <v>56790</v>
      </c>
    </row>
    <row r="10" spans="1:7">
      <c r="A10" s="45" t="s">
        <v>13</v>
      </c>
      <c r="B10" s="2" t="s">
        <v>7</v>
      </c>
      <c r="C10" s="3">
        <v>41352</v>
      </c>
      <c r="D10" s="3">
        <v>16266</v>
      </c>
      <c r="E10" s="3">
        <v>57618</v>
      </c>
    </row>
    <row r="11" spans="1:7">
      <c r="A11" s="45"/>
      <c r="B11" s="2" t="s">
        <v>8</v>
      </c>
      <c r="C11" s="3">
        <v>42137</v>
      </c>
      <c r="D11" s="3">
        <v>14716</v>
      </c>
      <c r="E11" s="3">
        <v>56853</v>
      </c>
    </row>
    <row r="12" spans="1:7">
      <c r="A12" s="45"/>
      <c r="B12" s="2" t="s">
        <v>9</v>
      </c>
      <c r="C12" s="3">
        <v>40366</v>
      </c>
      <c r="D12" s="3">
        <v>8868</v>
      </c>
      <c r="E12" s="3">
        <v>49234</v>
      </c>
    </row>
    <row r="13" spans="1:7">
      <c r="A13" s="45"/>
      <c r="B13" s="2" t="s">
        <v>10</v>
      </c>
      <c r="C13" s="3">
        <v>40596</v>
      </c>
      <c r="D13" s="3">
        <v>8360</v>
      </c>
      <c r="E13" s="3">
        <v>48956</v>
      </c>
    </row>
    <row r="14" spans="1:7">
      <c r="A14" s="45"/>
      <c r="B14" s="2" t="s">
        <v>11</v>
      </c>
      <c r="C14" s="3">
        <v>42137</v>
      </c>
      <c r="D14" s="3">
        <v>14379</v>
      </c>
      <c r="E14" s="3">
        <v>56516</v>
      </c>
    </row>
    <row r="15" spans="1:7">
      <c r="A15" s="45"/>
      <c r="B15" s="2" t="s">
        <v>12</v>
      </c>
      <c r="C15" s="3">
        <v>40829</v>
      </c>
      <c r="D15" s="3">
        <v>16738</v>
      </c>
      <c r="E15" s="3">
        <v>57567</v>
      </c>
    </row>
    <row r="16" spans="1:7" ht="38.25" customHeight="1">
      <c r="A16" s="46" t="s">
        <v>14</v>
      </c>
      <c r="B16" s="46"/>
      <c r="C16" s="46"/>
      <c r="D16" s="46"/>
      <c r="E16" s="46"/>
    </row>
  </sheetData>
  <mergeCells count="5">
    <mergeCell ref="A2:E2"/>
    <mergeCell ref="A16:E16"/>
    <mergeCell ref="A1:E1"/>
    <mergeCell ref="A4:A9"/>
    <mergeCell ref="A10:A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topLeftCell="A2" zoomScale="145" zoomScaleNormal="145" workbookViewId="0">
      <selection activeCell="C16" sqref="C16"/>
    </sheetView>
  </sheetViews>
  <sheetFormatPr defaultColWidth="9" defaultRowHeight="16.5"/>
  <cols>
    <col min="1" max="1" width="22.375" style="7" customWidth="1"/>
    <col min="2" max="4" width="22.375" style="4" customWidth="1"/>
    <col min="5" max="16384" width="9" style="4"/>
  </cols>
  <sheetData>
    <row r="1" spans="1:4" ht="16.149999999999999" hidden="1" customHeight="1">
      <c r="A1" s="47" t="s">
        <v>0</v>
      </c>
      <c r="B1" s="47"/>
      <c r="C1" s="47"/>
      <c r="D1" s="47"/>
    </row>
    <row r="2" spans="1:4" ht="16.149999999999999" customHeight="1">
      <c r="A2" s="45" t="s">
        <v>15</v>
      </c>
      <c r="B2" s="45"/>
      <c r="C2" s="45"/>
      <c r="D2" s="45"/>
    </row>
    <row r="3" spans="1:4" s="6" customFormat="1" ht="36">
      <c r="A3" s="26" t="s">
        <v>16</v>
      </c>
      <c r="B3" s="27" t="s">
        <v>17</v>
      </c>
      <c r="C3" s="27" t="s">
        <v>18</v>
      </c>
      <c r="D3" s="27" t="s">
        <v>19</v>
      </c>
    </row>
    <row r="4" spans="1:4">
      <c r="A4" s="12" t="s">
        <v>7</v>
      </c>
      <c r="B4" s="28">
        <v>435081326</v>
      </c>
      <c r="C4" s="28">
        <v>2925</v>
      </c>
      <c r="D4" s="28">
        <v>148746</v>
      </c>
    </row>
    <row r="5" spans="1:4">
      <c r="A5" s="12" t="s">
        <v>8</v>
      </c>
      <c r="B5" s="28">
        <v>236448391</v>
      </c>
      <c r="C5" s="28">
        <v>1372</v>
      </c>
      <c r="D5" s="28">
        <v>172338</v>
      </c>
    </row>
    <row r="6" spans="1:4">
      <c r="A6" s="12" t="s">
        <v>9</v>
      </c>
      <c r="B6" s="28">
        <v>272991925</v>
      </c>
      <c r="C6" s="28">
        <v>2094</v>
      </c>
      <c r="D6" s="28">
        <v>130369</v>
      </c>
    </row>
    <row r="7" spans="1:4">
      <c r="A7" s="12" t="s">
        <v>10</v>
      </c>
      <c r="B7" s="28">
        <v>142787972</v>
      </c>
      <c r="C7" s="28">
        <v>1063</v>
      </c>
      <c r="D7" s="28">
        <v>134325</v>
      </c>
    </row>
    <row r="8" spans="1:4">
      <c r="A8" s="12" t="s">
        <v>11</v>
      </c>
      <c r="B8" s="28">
        <v>224666603</v>
      </c>
      <c r="C8" s="28">
        <v>1551</v>
      </c>
      <c r="D8" s="28">
        <v>144853</v>
      </c>
    </row>
    <row r="9" spans="1:4">
      <c r="A9" s="12" t="s">
        <v>20</v>
      </c>
      <c r="B9" s="28">
        <v>126153457</v>
      </c>
      <c r="C9" s="29">
        <v>742</v>
      </c>
      <c r="D9" s="28">
        <v>170018</v>
      </c>
    </row>
    <row r="10" spans="1:4">
      <c r="A10" s="12" t="s">
        <v>21</v>
      </c>
      <c r="B10" s="28">
        <v>1438129674</v>
      </c>
      <c r="C10" s="28">
        <v>9747</v>
      </c>
      <c r="D10" s="28">
        <v>147546</v>
      </c>
    </row>
    <row r="11" spans="1:4">
      <c r="A11" s="10" t="s">
        <v>22</v>
      </c>
    </row>
    <row r="12" spans="1:4">
      <c r="A12" s="10" t="s">
        <v>23</v>
      </c>
    </row>
    <row r="13" spans="1:4">
      <c r="A13" s="10" t="s">
        <v>24</v>
      </c>
    </row>
    <row r="14" spans="1:4">
      <c r="A14" s="10"/>
    </row>
  </sheetData>
  <mergeCells count="2">
    <mergeCell ref="A2:D2"/>
    <mergeCell ref="A1:D1"/>
  </mergeCells>
  <phoneticPr fontId="1" type="noConversion"/>
  <pageMargins left="0.7" right="0.7" top="0.75" bottom="0.75" header="0.3" footer="0.3"/>
  <pageSetup paperSize="1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1"/>
  <sheetViews>
    <sheetView topLeftCell="A2" zoomScale="145" zoomScaleNormal="145" workbookViewId="0">
      <selection activeCell="B14" sqref="B14"/>
    </sheetView>
  </sheetViews>
  <sheetFormatPr defaultColWidth="9" defaultRowHeight="16.5"/>
  <cols>
    <col min="1" max="1" width="19.375" style="5" customWidth="1"/>
    <col min="2" max="2" width="22.375" style="4" customWidth="1"/>
    <col min="3" max="3" width="22.875" style="4" customWidth="1"/>
    <col min="4" max="4" width="19.375" style="4" customWidth="1"/>
    <col min="5" max="16384" width="9" style="4"/>
  </cols>
  <sheetData>
    <row r="1" spans="1:4" ht="16.899999999999999" hidden="1" customHeight="1">
      <c r="A1" s="47" t="s">
        <v>0</v>
      </c>
      <c r="B1" s="47"/>
      <c r="C1" s="47"/>
      <c r="D1" s="47"/>
    </row>
    <row r="2" spans="1:4" s="5" customFormat="1" ht="16.149999999999999" customHeight="1">
      <c r="A2" s="45" t="s">
        <v>25</v>
      </c>
      <c r="B2" s="45"/>
      <c r="C2" s="45"/>
      <c r="D2" s="45"/>
    </row>
    <row r="3" spans="1:4" s="7" customFormat="1" ht="36">
      <c r="A3" s="26" t="s">
        <v>16</v>
      </c>
      <c r="B3" s="27" t="s">
        <v>26</v>
      </c>
      <c r="C3" s="27" t="s">
        <v>27</v>
      </c>
      <c r="D3" s="27" t="s">
        <v>28</v>
      </c>
    </row>
    <row r="4" spans="1:4">
      <c r="A4" s="12" t="s">
        <v>7</v>
      </c>
      <c r="B4" s="28">
        <v>113760</v>
      </c>
      <c r="C4" s="28">
        <v>148746</v>
      </c>
      <c r="D4" s="30">
        <v>0.76480000000000004</v>
      </c>
    </row>
    <row r="5" spans="1:4">
      <c r="A5" s="12" t="s">
        <v>8</v>
      </c>
      <c r="B5" s="28">
        <v>110396</v>
      </c>
      <c r="C5" s="28">
        <v>172338</v>
      </c>
      <c r="D5" s="30">
        <v>0.64059999999999995</v>
      </c>
    </row>
    <row r="6" spans="1:4">
      <c r="A6" s="12" t="s">
        <v>9</v>
      </c>
      <c r="B6" s="28">
        <v>95600</v>
      </c>
      <c r="C6" s="28">
        <v>130369</v>
      </c>
      <c r="D6" s="30">
        <v>0.73329999999999995</v>
      </c>
    </row>
    <row r="7" spans="1:4">
      <c r="A7" s="12" t="s">
        <v>10</v>
      </c>
      <c r="B7" s="28">
        <v>95060</v>
      </c>
      <c r="C7" s="28">
        <v>134325</v>
      </c>
      <c r="D7" s="30">
        <v>0.7077</v>
      </c>
    </row>
    <row r="8" spans="1:4">
      <c r="A8" s="12" t="s">
        <v>11</v>
      </c>
      <c r="B8" s="28">
        <v>109740</v>
      </c>
      <c r="C8" s="28">
        <v>144853</v>
      </c>
      <c r="D8" s="30">
        <v>0.75760000000000005</v>
      </c>
    </row>
    <row r="9" spans="1:4">
      <c r="A9" s="12" t="s">
        <v>20</v>
      </c>
      <c r="B9" s="28">
        <v>113580</v>
      </c>
      <c r="C9" s="28">
        <v>170018</v>
      </c>
      <c r="D9" s="30">
        <v>0.66800000000000004</v>
      </c>
    </row>
    <row r="10" spans="1:4">
      <c r="A10" s="12" t="s">
        <v>21</v>
      </c>
      <c r="B10" s="28">
        <v>106356</v>
      </c>
      <c r="C10" s="28">
        <v>147546</v>
      </c>
      <c r="D10" s="30">
        <v>0.7208</v>
      </c>
    </row>
    <row r="11" spans="1:4">
      <c r="A11" s="4" t="s">
        <v>29</v>
      </c>
    </row>
  </sheetData>
  <mergeCells count="2">
    <mergeCell ref="A2:D2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1"/>
  <sheetViews>
    <sheetView topLeftCell="A2" zoomScale="145" zoomScaleNormal="145" workbookViewId="0">
      <selection activeCell="B23" sqref="B23"/>
    </sheetView>
  </sheetViews>
  <sheetFormatPr defaultColWidth="9" defaultRowHeight="16.5"/>
  <cols>
    <col min="1" max="1" width="20.625" style="16" customWidth="1"/>
    <col min="2" max="3" width="20.625" style="14" customWidth="1"/>
    <col min="4" max="4" width="21.375" style="14" customWidth="1"/>
    <col min="5" max="5" width="17.125" style="14" customWidth="1"/>
    <col min="6" max="16384" width="9" style="14"/>
  </cols>
  <sheetData>
    <row r="1" spans="1:5" ht="16.149999999999999" hidden="1" customHeight="1">
      <c r="A1" s="53" t="s">
        <v>30</v>
      </c>
      <c r="B1" s="53"/>
      <c r="C1" s="53"/>
      <c r="D1" s="53"/>
      <c r="E1" s="53"/>
    </row>
    <row r="2" spans="1:5" s="16" customFormat="1" ht="16.149999999999999" customHeight="1">
      <c r="A2" s="48" t="s">
        <v>31</v>
      </c>
      <c r="B2" s="48"/>
      <c r="C2" s="48"/>
      <c r="D2" s="48"/>
      <c r="E2" s="48"/>
    </row>
    <row r="3" spans="1:5" s="16" customFormat="1">
      <c r="A3" s="49" t="s">
        <v>32</v>
      </c>
      <c r="B3" s="50"/>
      <c r="C3" s="32" t="s">
        <v>33</v>
      </c>
      <c r="D3" s="22" t="s">
        <v>34</v>
      </c>
      <c r="E3" s="22" t="s">
        <v>35</v>
      </c>
    </row>
    <row r="4" spans="1:5" ht="19.5" customHeight="1">
      <c r="A4" s="48" t="s">
        <v>36</v>
      </c>
      <c r="B4" s="49"/>
      <c r="C4" s="34">
        <v>106356</v>
      </c>
      <c r="D4" s="34">
        <v>106356</v>
      </c>
      <c r="E4" s="34">
        <v>106356</v>
      </c>
    </row>
    <row r="5" spans="1:5" ht="19.5" customHeight="1">
      <c r="A5" s="48" t="s">
        <v>37</v>
      </c>
      <c r="B5" s="49"/>
      <c r="C5" s="33">
        <v>800</v>
      </c>
      <c r="D5" s="33">
        <v>800</v>
      </c>
      <c r="E5" s="33">
        <v>800</v>
      </c>
    </row>
    <row r="6" spans="1:5" ht="19.5" customHeight="1">
      <c r="A6" s="48" t="s">
        <v>38</v>
      </c>
      <c r="B6" s="49"/>
      <c r="C6" s="34">
        <v>6000</v>
      </c>
      <c r="D6" s="34">
        <v>6000</v>
      </c>
      <c r="E6" s="34">
        <v>6000</v>
      </c>
    </row>
    <row r="7" spans="1:5">
      <c r="A7" s="48" t="s">
        <v>39</v>
      </c>
      <c r="B7" s="31" t="s">
        <v>40</v>
      </c>
      <c r="C7" s="33" t="s">
        <v>41</v>
      </c>
      <c r="D7" s="34">
        <v>26000</v>
      </c>
      <c r="E7" s="33" t="s">
        <v>41</v>
      </c>
    </row>
    <row r="8" spans="1:5">
      <c r="A8" s="48"/>
      <c r="B8" s="31" t="s">
        <v>42</v>
      </c>
      <c r="C8" s="33" t="s">
        <v>41</v>
      </c>
      <c r="D8" s="34">
        <v>29600</v>
      </c>
      <c r="E8" s="33" t="s">
        <v>41</v>
      </c>
    </row>
    <row r="9" spans="1:5" ht="19.5" customHeight="1">
      <c r="A9" s="48"/>
      <c r="B9" s="31" t="s">
        <v>43</v>
      </c>
      <c r="C9" s="33" t="s">
        <v>41</v>
      </c>
      <c r="D9" s="33" t="s">
        <v>41</v>
      </c>
      <c r="E9" s="33" t="s">
        <v>44</v>
      </c>
    </row>
    <row r="10" spans="1:5" ht="19.5" customHeight="1">
      <c r="A10" s="48" t="s">
        <v>45</v>
      </c>
      <c r="B10" s="49"/>
      <c r="C10" s="34">
        <v>80000</v>
      </c>
      <c r="D10" s="34">
        <v>80000</v>
      </c>
      <c r="E10" s="34">
        <v>80000</v>
      </c>
    </row>
    <row r="11" spans="1:5">
      <c r="A11" s="51" t="s">
        <v>46</v>
      </c>
      <c r="B11" s="31" t="s">
        <v>40</v>
      </c>
      <c r="C11" s="33" t="s">
        <v>41</v>
      </c>
      <c r="D11" s="34">
        <v>219156</v>
      </c>
      <c r="E11" s="33" t="s">
        <v>41</v>
      </c>
    </row>
    <row r="12" spans="1:5">
      <c r="A12" s="52"/>
      <c r="B12" s="31" t="s">
        <v>42</v>
      </c>
      <c r="C12" s="33" t="s">
        <v>41</v>
      </c>
      <c r="D12" s="34">
        <v>222756</v>
      </c>
      <c r="E12" s="33" t="s">
        <v>41</v>
      </c>
    </row>
    <row r="13" spans="1:5">
      <c r="A13" s="52"/>
      <c r="B13" s="31" t="s">
        <v>47</v>
      </c>
      <c r="C13" s="33" t="s">
        <v>41</v>
      </c>
      <c r="D13" s="33" t="s">
        <v>41</v>
      </c>
      <c r="E13" s="33" t="s">
        <v>48</v>
      </c>
    </row>
    <row r="14" spans="1:5">
      <c r="A14" s="52"/>
      <c r="B14" s="31" t="s">
        <v>49</v>
      </c>
      <c r="C14" s="34">
        <v>193156</v>
      </c>
      <c r="D14" s="33" t="s">
        <v>41</v>
      </c>
      <c r="E14" s="33" t="s">
        <v>41</v>
      </c>
    </row>
    <row r="15" spans="1:5">
      <c r="A15" s="11" t="s">
        <v>50</v>
      </c>
    </row>
    <row r="16" spans="1:5">
      <c r="A16" s="25" t="s">
        <v>51</v>
      </c>
    </row>
    <row r="17" spans="1:1">
      <c r="A17" s="11" t="s">
        <v>52</v>
      </c>
    </row>
    <row r="18" spans="1:1">
      <c r="A18" s="11" t="s">
        <v>53</v>
      </c>
    </row>
    <row r="19" spans="1:1">
      <c r="A19" s="11" t="s">
        <v>54</v>
      </c>
    </row>
    <row r="20" spans="1:1">
      <c r="A20" s="11" t="s">
        <v>55</v>
      </c>
    </row>
    <row r="21" spans="1:1">
      <c r="A21" s="11" t="s">
        <v>56</v>
      </c>
    </row>
  </sheetData>
  <mergeCells count="9">
    <mergeCell ref="A10:B10"/>
    <mergeCell ref="A3:B3"/>
    <mergeCell ref="A11:A14"/>
    <mergeCell ref="A1:E1"/>
    <mergeCell ref="A2:E2"/>
    <mergeCell ref="A7:A9"/>
    <mergeCell ref="A4:B4"/>
    <mergeCell ref="A5:B5"/>
    <mergeCell ref="A6:B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5"/>
  <sheetViews>
    <sheetView tabSelected="1" topLeftCell="A2" workbookViewId="0">
      <selection activeCell="H18" sqref="H18"/>
    </sheetView>
  </sheetViews>
  <sheetFormatPr defaultColWidth="9" defaultRowHeight="16.5"/>
  <cols>
    <col min="1" max="1" width="24.125" style="7" customWidth="1"/>
    <col min="2" max="5" width="24.125" style="4" customWidth="1"/>
    <col min="6" max="6" width="24.125" style="69" customWidth="1"/>
    <col min="7" max="16384" width="9" style="4"/>
  </cols>
  <sheetData>
    <row r="1" spans="1:8" ht="17.45" hidden="1" customHeight="1">
      <c r="A1" s="47" t="s">
        <v>30</v>
      </c>
      <c r="B1" s="47"/>
      <c r="C1" s="47"/>
      <c r="D1" s="47"/>
      <c r="E1" s="47"/>
      <c r="F1" s="47"/>
    </row>
    <row r="2" spans="1:8" s="7" customFormat="1" ht="16.149999999999999" customHeight="1">
      <c r="A2" s="48" t="s">
        <v>57</v>
      </c>
      <c r="B2" s="48"/>
      <c r="C2" s="48"/>
      <c r="D2" s="48"/>
      <c r="E2" s="48"/>
      <c r="F2" s="54"/>
    </row>
    <row r="3" spans="1:8" s="7" customFormat="1">
      <c r="A3" s="12" t="s">
        <v>58</v>
      </c>
      <c r="B3" s="12">
        <v>108</v>
      </c>
      <c r="C3" s="12">
        <v>109</v>
      </c>
      <c r="D3" s="19">
        <v>110</v>
      </c>
      <c r="E3" s="9">
        <v>111</v>
      </c>
      <c r="F3" s="55">
        <v>112</v>
      </c>
    </row>
    <row r="4" spans="1:8">
      <c r="A4" s="12" t="s">
        <v>59</v>
      </c>
      <c r="B4" s="13">
        <v>318700416</v>
      </c>
      <c r="C4" s="13">
        <v>333546511</v>
      </c>
      <c r="D4" s="20">
        <v>330656799</v>
      </c>
      <c r="E4" s="3">
        <v>310833589</v>
      </c>
      <c r="F4" s="56">
        <v>263935377</v>
      </c>
    </row>
    <row r="5" spans="1:8">
      <c r="A5" s="12" t="s">
        <v>60</v>
      </c>
      <c r="B5" s="13">
        <v>5894</v>
      </c>
      <c r="C5" s="13">
        <v>6093</v>
      </c>
      <c r="D5" s="20">
        <v>6052</v>
      </c>
      <c r="E5" s="3">
        <v>5717</v>
      </c>
      <c r="F5" s="56">
        <v>5513</v>
      </c>
      <c r="H5" s="23"/>
    </row>
    <row r="6" spans="1:8">
      <c r="A6" s="12" t="s">
        <v>61</v>
      </c>
      <c r="B6" s="24">
        <f>(B5/2/B23)*100</f>
        <v>25.211737531012062</v>
      </c>
      <c r="C6" s="24">
        <f>(C5/2/C23)*100</f>
        <v>26.674546887312843</v>
      </c>
      <c r="D6" s="24">
        <f>(D5/2/D23)*100</f>
        <v>26.471874726620591</v>
      </c>
      <c r="E6" s="24">
        <f>(E5/2/E23)*100</f>
        <v>26.193530651516539</v>
      </c>
      <c r="F6" s="56">
        <v>25.39</v>
      </c>
    </row>
    <row r="7" spans="1:8">
      <c r="A7" s="11" t="s">
        <v>62</v>
      </c>
      <c r="B7" s="14"/>
      <c r="C7" s="14"/>
      <c r="D7" s="14"/>
      <c r="E7" s="14"/>
      <c r="F7" s="57"/>
    </row>
    <row r="8" spans="1:8">
      <c r="A8" s="11" t="s">
        <v>63</v>
      </c>
      <c r="B8" s="14"/>
      <c r="C8" s="14"/>
      <c r="D8" s="14"/>
      <c r="E8" s="14"/>
      <c r="F8" s="57"/>
    </row>
    <row r="9" spans="1:8">
      <c r="A9" s="11" t="s">
        <v>64</v>
      </c>
      <c r="B9" s="14"/>
      <c r="C9" s="14"/>
      <c r="D9" s="14"/>
      <c r="E9" s="14"/>
      <c r="F9" s="57"/>
    </row>
    <row r="10" spans="1:8">
      <c r="A10" s="16"/>
      <c r="B10" s="14"/>
      <c r="C10" s="14"/>
      <c r="D10" s="14"/>
      <c r="E10" s="14"/>
      <c r="F10" s="57"/>
    </row>
    <row r="11" spans="1:8">
      <c r="A11" s="16"/>
      <c r="B11" s="14"/>
      <c r="C11" s="14"/>
      <c r="D11" s="14"/>
      <c r="E11" s="14"/>
      <c r="F11" s="57"/>
    </row>
    <row r="12" spans="1:8" s="5" customFormat="1">
      <c r="A12" s="48" t="s">
        <v>65</v>
      </c>
      <c r="B12" s="48"/>
      <c r="C12" s="48"/>
      <c r="D12" s="48"/>
      <c r="E12" s="48"/>
      <c r="F12" s="48"/>
    </row>
    <row r="13" spans="1:8" s="5" customFormat="1">
      <c r="A13" s="12" t="s">
        <v>58</v>
      </c>
      <c r="B13" s="12">
        <v>108</v>
      </c>
      <c r="C13" s="12">
        <v>109</v>
      </c>
      <c r="D13" s="12">
        <v>110</v>
      </c>
      <c r="E13" s="12">
        <v>111</v>
      </c>
      <c r="F13" s="58">
        <v>112</v>
      </c>
    </row>
    <row r="14" spans="1:8">
      <c r="A14" s="41" t="s">
        <v>66</v>
      </c>
      <c r="B14" s="42">
        <f>B15+B16+B17</f>
        <v>22627395</v>
      </c>
      <c r="C14" s="42">
        <f>C15+C16+C17</f>
        <v>26231976</v>
      </c>
      <c r="D14" s="42">
        <f>D15+D16+D17</f>
        <v>27947828</v>
      </c>
      <c r="E14" s="42">
        <f>E15+E16+E17</f>
        <v>33371937</v>
      </c>
      <c r="F14" s="59">
        <f>F15+F16+F17</f>
        <v>37894673</v>
      </c>
    </row>
    <row r="15" spans="1:8">
      <c r="A15" s="43" t="s">
        <v>67</v>
      </c>
      <c r="B15" s="44">
        <v>16558967</v>
      </c>
      <c r="C15" s="44">
        <v>18752674</v>
      </c>
      <c r="D15" s="44">
        <v>20634603</v>
      </c>
      <c r="E15" s="44">
        <v>22707033</v>
      </c>
      <c r="F15" s="60">
        <v>25868459</v>
      </c>
    </row>
    <row r="16" spans="1:8">
      <c r="A16" s="43" t="s">
        <v>68</v>
      </c>
      <c r="B16" s="44">
        <v>643901</v>
      </c>
      <c r="C16" s="44">
        <v>651100</v>
      </c>
      <c r="D16" s="44">
        <v>897500</v>
      </c>
      <c r="E16" s="44">
        <v>1481631</v>
      </c>
      <c r="F16" s="60">
        <v>2045870</v>
      </c>
    </row>
    <row r="17" spans="1:6">
      <c r="A17" s="43" t="s">
        <v>69</v>
      </c>
      <c r="B17" s="44">
        <v>5424527</v>
      </c>
      <c r="C17" s="44">
        <v>6828202</v>
      </c>
      <c r="D17" s="44">
        <v>6415725</v>
      </c>
      <c r="E17" s="44">
        <v>9183273</v>
      </c>
      <c r="F17" s="60">
        <v>9980344</v>
      </c>
    </row>
    <row r="18" spans="1:6">
      <c r="A18" s="37" t="s">
        <v>70</v>
      </c>
      <c r="B18" s="38">
        <f>B19+B20+B21</f>
        <v>71274725</v>
      </c>
      <c r="C18" s="38">
        <f>C19+C20+C21</f>
        <v>71944944</v>
      </c>
      <c r="D18" s="38">
        <f>D19+D20+D21</f>
        <v>74896842</v>
      </c>
      <c r="E18" s="38">
        <f>E19+E20+E21</f>
        <v>76569712</v>
      </c>
      <c r="F18" s="61">
        <f>F19+F20+F21</f>
        <v>64813654</v>
      </c>
    </row>
    <row r="19" spans="1:6">
      <c r="A19" s="35" t="s">
        <v>67</v>
      </c>
      <c r="B19" s="36">
        <v>15533893</v>
      </c>
      <c r="C19" s="36">
        <v>29747186</v>
      </c>
      <c r="D19" s="36">
        <v>32184677</v>
      </c>
      <c r="E19" s="36">
        <v>31292416</v>
      </c>
      <c r="F19" s="62">
        <v>26707345</v>
      </c>
    </row>
    <row r="20" spans="1:6">
      <c r="A20" s="35" t="s">
        <v>68</v>
      </c>
      <c r="B20" s="36">
        <v>2737441</v>
      </c>
      <c r="C20" s="36">
        <v>1729143</v>
      </c>
      <c r="D20" s="36">
        <v>384602</v>
      </c>
      <c r="E20" s="36">
        <v>1754225</v>
      </c>
      <c r="F20" s="62">
        <v>1355075</v>
      </c>
    </row>
    <row r="21" spans="1:6">
      <c r="A21" s="35" t="s">
        <v>69</v>
      </c>
      <c r="B21" s="36">
        <v>53003391</v>
      </c>
      <c r="C21" s="36">
        <v>40468615</v>
      </c>
      <c r="D21" s="36">
        <v>42327563</v>
      </c>
      <c r="E21" s="36">
        <v>43523071</v>
      </c>
      <c r="F21" s="62">
        <v>36751234</v>
      </c>
    </row>
    <row r="22" spans="1:6">
      <c r="A22" s="39" t="s">
        <v>71</v>
      </c>
      <c r="B22" s="38">
        <v>93902120</v>
      </c>
      <c r="C22" s="38">
        <v>98176920</v>
      </c>
      <c r="D22" s="38">
        <v>102844670</v>
      </c>
      <c r="E22" s="38">
        <v>109941649</v>
      </c>
      <c r="F22" s="61">
        <v>102708327</v>
      </c>
    </row>
    <row r="23" spans="1:6">
      <c r="A23" s="39" t="s">
        <v>72</v>
      </c>
      <c r="B23" s="40">
        <v>11689</v>
      </c>
      <c r="C23" s="40">
        <v>11421</v>
      </c>
      <c r="D23" s="40">
        <v>11431</v>
      </c>
      <c r="E23" s="40">
        <v>10913</v>
      </c>
      <c r="F23" s="63">
        <v>10858</v>
      </c>
    </row>
    <row r="24" spans="1:6">
      <c r="A24" s="39" t="s">
        <v>73</v>
      </c>
      <c r="B24" s="40">
        <f>B22/B23</f>
        <v>8033.3749679185557</v>
      </c>
      <c r="C24" s="40">
        <f>C22/C23</f>
        <v>8596.1754662463882</v>
      </c>
      <c r="D24" s="40">
        <f>D22/D23</f>
        <v>8996.9967631878226</v>
      </c>
      <c r="E24" s="40">
        <f>E22/E23</f>
        <v>10074.374507468157</v>
      </c>
      <c r="F24" s="63">
        <f>F22/F23</f>
        <v>9459.2307054706216</v>
      </c>
    </row>
    <row r="25" spans="1:6">
      <c r="A25" s="11" t="s">
        <v>74</v>
      </c>
      <c r="B25" s="14"/>
      <c r="C25" s="14"/>
      <c r="D25" s="14"/>
      <c r="E25" s="14"/>
      <c r="F25" s="57"/>
    </row>
    <row r="26" spans="1:6">
      <c r="A26" s="11" t="s">
        <v>75</v>
      </c>
      <c r="B26" s="14"/>
      <c r="C26" s="14"/>
      <c r="D26" s="14"/>
      <c r="E26" s="14"/>
      <c r="F26" s="57"/>
    </row>
    <row r="27" spans="1:6">
      <c r="A27" s="16"/>
      <c r="B27" s="14"/>
      <c r="C27" s="14"/>
      <c r="D27" s="14"/>
      <c r="E27" s="14"/>
      <c r="F27" s="57"/>
    </row>
    <row r="28" spans="1:6">
      <c r="A28" s="16"/>
      <c r="B28" s="14"/>
      <c r="C28" s="14"/>
      <c r="D28" s="14"/>
      <c r="E28" s="14"/>
      <c r="F28" s="57"/>
    </row>
    <row r="29" spans="1:6" s="5" customFormat="1">
      <c r="A29" s="48" t="s">
        <v>76</v>
      </c>
      <c r="B29" s="48"/>
      <c r="C29" s="48"/>
      <c r="D29" s="48"/>
      <c r="E29" s="48"/>
      <c r="F29" s="48"/>
    </row>
    <row r="30" spans="1:6" s="5" customFormat="1">
      <c r="A30" s="12" t="s">
        <v>58</v>
      </c>
      <c r="B30" s="22">
        <v>108</v>
      </c>
      <c r="C30" s="22">
        <v>109</v>
      </c>
      <c r="D30" s="22">
        <v>110</v>
      </c>
      <c r="E30" s="22">
        <v>111</v>
      </c>
      <c r="F30" s="64">
        <v>112</v>
      </c>
    </row>
    <row r="31" spans="1:6">
      <c r="A31" s="12" t="s">
        <v>77</v>
      </c>
      <c r="B31" s="13">
        <v>58427918</v>
      </c>
      <c r="C31" s="13">
        <v>47296817</v>
      </c>
      <c r="D31" s="13">
        <v>48743288</v>
      </c>
      <c r="E31" s="13">
        <v>52706344</v>
      </c>
      <c r="F31" s="65">
        <v>46731578</v>
      </c>
    </row>
    <row r="32" spans="1:6">
      <c r="A32" s="12" t="s">
        <v>78</v>
      </c>
      <c r="B32" s="15">
        <v>3109</v>
      </c>
      <c r="C32" s="15">
        <v>2865</v>
      </c>
      <c r="D32" s="15">
        <v>2916</v>
      </c>
      <c r="E32" s="15">
        <v>3212</v>
      </c>
      <c r="F32" s="65">
        <v>2837</v>
      </c>
    </row>
    <row r="33" spans="1:8">
      <c r="A33" s="12" t="s">
        <v>79</v>
      </c>
      <c r="B33" s="15">
        <f>B31/B32</f>
        <v>18793.154712126085</v>
      </c>
      <c r="C33" s="15">
        <f t="shared" ref="C33:E33" si="0">C31/C32</f>
        <v>16508.487609075044</v>
      </c>
      <c r="D33" s="15">
        <f t="shared" si="0"/>
        <v>16715.805212620027</v>
      </c>
      <c r="E33" s="15">
        <f t="shared" si="0"/>
        <v>16409.19800747198</v>
      </c>
      <c r="F33" s="65">
        <v>16472</v>
      </c>
      <c r="H33" s="23"/>
    </row>
    <row r="34" spans="1:8">
      <c r="A34" s="12" t="s">
        <v>61</v>
      </c>
      <c r="B34" s="17">
        <f>(B32/B23)*100</f>
        <v>26.59765591581829</v>
      </c>
      <c r="C34" s="17">
        <f>(C32/C23)*100</f>
        <v>25.085369057000261</v>
      </c>
      <c r="D34" s="17">
        <f>(D32/D23)*100</f>
        <v>25.509579214416938</v>
      </c>
      <c r="E34" s="17">
        <f>(E32/E23)*100</f>
        <v>29.432786584807115</v>
      </c>
      <c r="F34" s="65">
        <v>26.13</v>
      </c>
    </row>
    <row r="35" spans="1:8">
      <c r="A35" s="11" t="s">
        <v>80</v>
      </c>
      <c r="B35" s="14"/>
      <c r="C35" s="14"/>
      <c r="D35" s="14"/>
      <c r="E35" s="14"/>
      <c r="F35" s="66"/>
    </row>
    <row r="36" spans="1:8">
      <c r="A36" s="16"/>
      <c r="B36" s="14"/>
      <c r="C36" s="14"/>
      <c r="D36" s="14"/>
      <c r="E36" s="14"/>
      <c r="F36" s="57"/>
    </row>
    <row r="37" spans="1:8">
      <c r="A37" s="16"/>
      <c r="B37" s="14"/>
      <c r="C37" s="14"/>
      <c r="D37" s="14"/>
      <c r="E37" s="14"/>
      <c r="F37" s="57"/>
    </row>
    <row r="38" spans="1:8" s="5" customFormat="1">
      <c r="A38" s="48" t="s">
        <v>81</v>
      </c>
      <c r="B38" s="48"/>
      <c r="C38" s="48"/>
      <c r="D38" s="48"/>
      <c r="E38" s="48"/>
      <c r="F38" s="48"/>
    </row>
    <row r="39" spans="1:8" s="5" customFormat="1">
      <c r="A39" s="12" t="s">
        <v>58</v>
      </c>
      <c r="B39" s="18">
        <v>108</v>
      </c>
      <c r="C39" s="18">
        <v>109</v>
      </c>
      <c r="D39" s="9">
        <v>110</v>
      </c>
      <c r="E39" s="21">
        <v>111</v>
      </c>
      <c r="F39" s="67">
        <v>112</v>
      </c>
    </row>
    <row r="40" spans="1:8">
      <c r="A40" s="12" t="s">
        <v>82</v>
      </c>
      <c r="B40" s="15">
        <v>60006099</v>
      </c>
      <c r="C40" s="15">
        <v>67299152</v>
      </c>
      <c r="D40" s="3">
        <v>68576307</v>
      </c>
      <c r="E40" s="3">
        <v>66675031</v>
      </c>
      <c r="F40" s="56">
        <v>63250737</v>
      </c>
    </row>
    <row r="41" spans="1:8">
      <c r="A41" s="12" t="s">
        <v>83</v>
      </c>
      <c r="B41" s="15">
        <v>1713</v>
      </c>
      <c r="C41" s="15">
        <v>1870</v>
      </c>
      <c r="D41" s="3">
        <v>1898</v>
      </c>
      <c r="E41" s="3">
        <v>1843</v>
      </c>
      <c r="F41" s="56">
        <v>1741</v>
      </c>
    </row>
    <row r="42" spans="1:8">
      <c r="A42" s="12" t="s">
        <v>61</v>
      </c>
      <c r="B42" s="17">
        <f>(B41/2/B23)*100</f>
        <v>7.327401830781076</v>
      </c>
      <c r="C42" s="17">
        <f>(C41/2/C23)*100</f>
        <v>8.1866736713072417</v>
      </c>
      <c r="D42" s="17">
        <f>(D41/2/D23)*100</f>
        <v>8.3019858280115475</v>
      </c>
      <c r="E42" s="17">
        <f>(E41/2/E23)*100</f>
        <v>8.4440575460460003</v>
      </c>
      <c r="F42" s="68">
        <f>(F41/2/F23)*100</f>
        <v>8.0171302265610596</v>
      </c>
    </row>
    <row r="43" spans="1:8">
      <c r="A43" s="11" t="s">
        <v>84</v>
      </c>
      <c r="B43" s="14"/>
      <c r="C43" s="14"/>
      <c r="D43" s="14"/>
      <c r="E43" s="14"/>
      <c r="F43" s="57"/>
    </row>
    <row r="44" spans="1:8">
      <c r="A44" s="11" t="s">
        <v>85</v>
      </c>
      <c r="B44" s="14"/>
      <c r="C44" s="14"/>
      <c r="D44" s="14"/>
      <c r="E44" s="14"/>
      <c r="F44" s="57"/>
    </row>
    <row r="45" spans="1:8">
      <c r="A45" s="10" t="s">
        <v>86</v>
      </c>
    </row>
  </sheetData>
  <mergeCells count="5">
    <mergeCell ref="A2:F2"/>
    <mergeCell ref="A12:F12"/>
    <mergeCell ref="A29:F29"/>
    <mergeCell ref="A38:F38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76ee__x6a19__x5c0d__x8c61_ xmlns="7461bcfd-0293-439b-bbdb-b2edb21ec65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7F8F4754D4805045B02BDA43B3B0B0C8" ma:contentTypeVersion="3" ma:contentTypeDescription="建立新的文件。" ma:contentTypeScope="" ma:versionID="9b3edd066fcc4ba7a7fadef9996b9a2d">
  <xsd:schema xmlns:xsd="http://www.w3.org/2001/XMLSchema" xmlns:xs="http://www.w3.org/2001/XMLSchema" xmlns:p="http://schemas.microsoft.com/office/2006/metadata/properties" xmlns:ns2="62be2b78-79b8-44e7-a62c-fb574c3b7955" xmlns:ns3="7461bcfd-0293-439b-bbdb-b2edb21ec656" targetNamespace="http://schemas.microsoft.com/office/2006/metadata/properties" ma:root="true" ma:fieldsID="6c660789b8e233f497192311ea4e4d11" ns2:_="" ns3:_="">
    <xsd:import namespace="62be2b78-79b8-44e7-a62c-fb574c3b7955"/>
    <xsd:import namespace="7461bcfd-0293-439b-bbdb-b2edb21ec65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_x76ee__x6a19__x5c0d__x8c61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be2b78-79b8-44e7-a62c-fb574c3b795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用對象: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用詳細資料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1bcfd-0293-439b-bbdb-b2edb21ec656" elementFormDefault="qualified">
    <xsd:import namespace="http://schemas.microsoft.com/office/2006/documentManagement/types"/>
    <xsd:import namespace="http://schemas.microsoft.com/office/infopath/2007/PartnerControls"/>
    <xsd:element name="_x76ee__x6a19__x5c0d__x8c61_" ma:index="10" nillable="true" ma:displayName="目標對象" ma:internalName="_x76ee__x6a19__x5c0d__x8c61_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B87122-FC50-4ECC-BD73-F60D305819A5}">
  <ds:schemaRefs>
    <ds:schemaRef ds:uri="http://schemas.microsoft.com/office/2006/metadata/properties"/>
    <ds:schemaRef ds:uri="http://schemas.microsoft.com/office/infopath/2007/PartnerControls"/>
    <ds:schemaRef ds:uri="7461bcfd-0293-439b-bbdb-b2edb21ec656"/>
  </ds:schemaRefs>
</ds:datastoreItem>
</file>

<file path=customXml/itemProps2.xml><?xml version="1.0" encoding="utf-8"?>
<ds:datastoreItem xmlns:ds="http://schemas.openxmlformats.org/officeDocument/2006/customXml" ds:itemID="{04A582F9-861C-4B49-9E68-5F2496AECD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be2b78-79b8-44e7-a62c-fb574c3b7955"/>
    <ds:schemaRef ds:uri="7461bcfd-0293-439b-bbdb-b2edb21ec6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0BC0BE-5CF7-4B93-AB2B-3AC0AB2B56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(一)學校及各學院每生收費標準</vt:lpstr>
      <vt:lpstr>(二)學校及各學院每生平均教學成本</vt:lpstr>
      <vt:lpstr>(三)學雜費標準占平均每生教學成本比率</vt:lpstr>
      <vt:lpstr>(四)學生在學期間教育支出估算</vt:lpstr>
      <vt:lpstr>(六)在校生申請就貸、獎助學金、學雜費減免之金額、人數與比率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6133</dc:creator>
  <cp:keywords/>
  <dc:description/>
  <cp:lastModifiedBy>邱郁甄</cp:lastModifiedBy>
  <cp:revision/>
  <dcterms:created xsi:type="dcterms:W3CDTF">2017-01-16T10:19:44Z</dcterms:created>
  <dcterms:modified xsi:type="dcterms:W3CDTF">2024-12-26T02:24:44Z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ee734600-abee-4c4a-a995-d3bcdd57388b</vt:lpwstr>
  </property>
  <property fmtid="{D5CDD505-2E9C-101B-9397-08002B2CF9AE}" pid="3" name="ContentTypeId">
    <vt:lpwstr>0x0101007F8F4754D4805045B02BDA43B3B0B0C8</vt:lpwstr>
  </property>
</Properties>
</file>